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29907e6c4c3750d8/Mkrx/5.Nomina/Liquidaciones/Requisitos Desvinculacion/Requisitos/2025/Liquidacion/"/>
    </mc:Choice>
  </mc:AlternateContent>
  <xr:revisionPtr revIDLastSave="131" documentId="8_{EA8755F3-0630-4E2C-B98A-8C5CFB823D1D}" xr6:coauthVersionLast="47" xr6:coauthVersionMax="47" xr10:uidLastSave="{F5FD8EF0-4ED5-4361-A16B-9C7CB99B366A}"/>
  <workbookProtection workbookAlgorithmName="SHA-512" workbookHashValue="yY8PO0DlPJy09lFc5SrHpD7o+v9/1+6IUiFqFBm2rYyxFAmWUKZ45nMKnfYWZPFN7EYhs9CR1EpRCMP7aWXjog==" workbookSaltValue="V8ArrKPhWe9KjjslOiHCDA==" workbookSpinCount="100000" lockStructure="1"/>
  <bookViews>
    <workbookView xWindow="28680" yWindow="-120" windowWidth="19440" windowHeight="14880" xr2:uid="{0EEEB5F0-8615-43B0-95E4-629E43E78B5B}"/>
  </bookViews>
  <sheets>
    <sheet name="REQUISITOS SALIDA"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1" l="1"/>
  <c r="D32" i="1" s="1"/>
  <c r="G56" i="1"/>
  <c r="N51" i="1"/>
  <c r="E51" i="1" s="1"/>
  <c r="N49" i="1"/>
  <c r="E49" i="1" s="1"/>
  <c r="N44" i="1"/>
  <c r="D45" i="1" s="1"/>
  <c r="N40" i="1"/>
  <c r="D41" i="1" s="1"/>
  <c r="N36" i="1"/>
  <c r="D37" i="1" s="1"/>
  <c r="N35" i="1"/>
  <c r="D35" i="1" s="1"/>
</calcChain>
</file>

<file path=xl/sharedStrings.xml><?xml version="1.0" encoding="utf-8"?>
<sst xmlns="http://schemas.openxmlformats.org/spreadsheetml/2006/main" count="114" uniqueCount="107">
  <si>
    <t>UNIDAD DE TALENTO HUMANO</t>
  </si>
  <si>
    <t>REQUISITOS DE SALIDA PARA PERSONAL:
ACADÉMICO, APOYO ACADÉMICO, ADMINISTRATIVO Y CÓDIGO DE TRABAJO</t>
  </si>
  <si>
    <t>SANTO DOMINGO</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</si>
  <si>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</si>
  <si>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</si>
  <si>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</si>
  <si>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</si>
  <si>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</si>
  <si>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</si>
  <si>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</si>
  <si>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</si>
  <si>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</si>
  <si>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</si>
  <si>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</si>
  <si>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</si>
  <si>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Hoja de requisitos de salida de personal.</t>
  </si>
  <si>
    <t>Notificación de finalización de contrato o renuncia voluntaria.</t>
  </si>
  <si>
    <t>Constancia de otorgamiento de la declaración patrimonial - Fin de gestión. (Colocando la fecha de fin de gestión)</t>
  </si>
  <si>
    <t>Informe de gestión con la aprobación (firma) del Director de Unidad/Departamento. El formato se encuentra en:</t>
  </si>
  <si>
    <t>https://uth.espe.edu.ec/procedimientos-uth/</t>
  </si>
  <si>
    <r>
      <t xml:space="preserve">Respuesta automática del Sistema Institucional </t>
    </r>
    <r>
      <rPr>
        <b/>
        <u/>
        <sz val="9"/>
        <color rgb="FF000000"/>
        <rFont val="Times New Roman"/>
        <family val="1"/>
      </rPr>
      <t>indicando que el proceso de PAZ Y SALVO ha finalizado</t>
    </r>
    <r>
      <rPr>
        <sz val="9"/>
        <color rgb="FF000000"/>
        <rFont val="Times New Roman"/>
        <family val="1"/>
      </rPr>
      <t xml:space="preserve">, esta llega a los correos electrónicos personal e institucional del servidor saliente.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</si>
  <si>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t>DOCUMENTACIÓN FACULTATIVA</t>
  </si>
  <si>
    <t>NO APLICA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</si>
  <si>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UAR [Académico(TP/MT/TC)/Apoyo académico y Administrativos]</t>
    </r>
  </si>
  <si>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</si>
  <si>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</si>
  <si>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</si>
  <si>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conforme la secuencia que se indica a continuación, el avance es comunicado mediante correos electrónicos automáticos (al correo personal/institucional), No es necesario tener sistemas institucionales para realizar el proceso, todo puede ser realizado desde su correo personal.</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</si>
  <si>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</si>
  <si>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</si>
  <si>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</si>
  <si>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r>
      <t xml:space="preserve">Orden de dependencias en el Sistema de Paz y Salvo
SE PUEDE REALIZAR  </t>
    </r>
    <r>
      <rPr>
        <b/>
        <u/>
        <sz val="11"/>
        <color rgb="FF000000"/>
        <rFont val="Times New Roman"/>
        <family val="1"/>
      </rPr>
      <t>ÚNICAMENTE</t>
    </r>
    <r>
      <rPr>
        <b/>
        <sz val="11"/>
        <color rgb="FF000000"/>
        <rFont val="Times New Roman"/>
        <family val="1"/>
      </rPr>
      <t xml:space="preserve"> EN EL ORDEN INDICADO</t>
    </r>
  </si>
  <si>
    <t>a)</t>
  </si>
  <si>
    <r>
      <t xml:space="preserve">Ingreso al Sistema Institucional de cuentas por cobrar en los sistemas financieros de la Institución (de existir), </t>
    </r>
    <r>
      <rPr>
        <b/>
        <sz val="9"/>
        <color rgb="FF000000"/>
        <rFont val="Times New Roman"/>
        <family val="1"/>
      </rPr>
      <t>Unidad Financiera.</t>
    </r>
    <r>
      <rPr>
        <sz val="9"/>
        <color rgb="FF000000"/>
        <rFont val="Times New Roman"/>
        <family val="1"/>
      </rPr>
      <t xml:space="preserve">
</t>
    </r>
    <r>
      <rPr>
        <i/>
        <sz val="9"/>
        <color rgb="FF000000"/>
        <rFont val="Times New Roman"/>
        <family val="1"/>
      </rPr>
      <t xml:space="preserve">Se puede realizar el seguimiento con la Unidad Financiera al teléfono 3989400, Ext. </t>
    </r>
    <r>
      <rPr>
        <b/>
        <i/>
        <sz val="9"/>
        <color rgb="FF000000"/>
        <rFont val="Times New Roman"/>
        <family val="1"/>
      </rPr>
      <t>3061</t>
    </r>
  </si>
  <si>
    <r>
      <rPr>
        <b/>
        <sz val="9"/>
        <color rgb="FF000000"/>
        <rFont val="Times New Roman"/>
        <family val="1"/>
      </rPr>
      <t>1)</t>
    </r>
    <r>
      <rPr>
        <sz val="9"/>
        <color rgb="FF000000"/>
        <rFont val="Times New Roman"/>
        <family val="1"/>
      </rPr>
      <t xml:space="preserve"> Verificación de cuentas por cobrar en el sistema ESIGEF de la Universidad (Viáticos/Caja chica/Becas)</t>
    </r>
  </si>
  <si>
    <r>
      <rPr>
        <b/>
        <sz val="9"/>
        <color rgb="FF000000"/>
        <rFont val="Times New Roman"/>
        <family val="1"/>
      </rPr>
      <t>2)</t>
    </r>
    <r>
      <rPr>
        <sz val="9"/>
        <color rgb="FF000000"/>
        <rFont val="Times New Roman"/>
        <family val="1"/>
      </rPr>
      <t xml:space="preserve"> Verificación de cuentas por cobrar en los sistemas de matrículas BANNER y Escolásticos de la Universidad (Ingles/MED/Presencial)</t>
    </r>
  </si>
  <si>
    <t>b)</t>
  </si>
  <si>
    <t>c)</t>
  </si>
  <si>
    <r>
      <t xml:space="preserve">Ingreso al Sistema Institucional de información relacionada a la liquidación de vacaciones, </t>
    </r>
    <r>
      <rPr>
        <b/>
        <sz val="9"/>
        <color rgb="FF000000"/>
        <rFont val="Times New Roman"/>
        <family val="1"/>
      </rPr>
      <t>Talento Humano.</t>
    </r>
  </si>
  <si>
    <r>
      <t xml:space="preserve">1) 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</si>
  <si>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</si>
  <si>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</si>
  <si>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</si>
  <si>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</si>
  <si>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</si>
  <si>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</si>
  <si>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</si>
  <si>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</si>
  <si>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</si>
  <si>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</si>
  <si>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</si>
  <si>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</si>
  <si>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</si>
  <si>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1)</t>
  </si>
  <si>
    <t>2)</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</si>
  <si>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</si>
  <si>
    <t>3)</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</si>
  <si>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</si>
  <si>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</si>
  <si>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</si>
  <si>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</si>
  <si>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</si>
  <si>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MATRIZ</t>
  </si>
  <si>
    <t>LATACUNGA</t>
  </si>
  <si>
    <t>MC</t>
  </si>
  <si>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</si>
  <si>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</si>
  <si>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</si>
  <si>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</si>
  <si>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</si>
  <si>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LC</t>
  </si>
  <si>
    <t>LD</t>
  </si>
  <si>
    <t>LE</t>
  </si>
  <si>
    <t>LF</t>
  </si>
  <si>
    <t>SC</t>
  </si>
  <si>
    <r>
      <t xml:space="preserve">Ing. Mayra Villa,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mlvilla@espe.edu.ec</t>
    </r>
  </si>
  <si>
    <t>SD</t>
  </si>
  <si>
    <t>SE</t>
  </si>
  <si>
    <r>
      <t>Tgla. Aida Yaule, al teléfono 3989400, Ext. 4917</t>
    </r>
    <r>
      <rPr>
        <i/>
        <sz val="9"/>
        <color rgb="FF000000"/>
        <rFont val="Times New Roman"/>
        <family val="1"/>
      </rPr>
      <t xml:space="preserve"> o al correo electrónico aayaule@espe.edu.ec</t>
    </r>
  </si>
  <si>
    <t>SF</t>
  </si>
  <si>
    <t>MO</t>
  </si>
  <si>
    <t>LO</t>
  </si>
  <si>
    <t>SDO</t>
  </si>
  <si>
    <t>MO2</t>
  </si>
  <si>
    <t>LO2</t>
  </si>
  <si>
    <t>SDO2</t>
  </si>
  <si>
    <t>X</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</si>
  <si>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</si>
  <si>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r>
      <t xml:space="preserve">Ing. José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</si>
  <si>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r>
      <t xml:space="preserve">La UTHM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nomina@espe.edu.ec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</si>
  <si>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r>
      <t xml:space="preserve">La UTHM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</si>
  <si>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r>
      <t xml:space="preserve">La UTHM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</si>
  <si>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también podrá consultarlo con la UTHM de MATRIZ.</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</si>
  <si>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también podrá consultarlo con la UTHM de su Sede/Extensión/Unidad Académica Especial</t>
    </r>
  </si>
  <si>
    <t>MU</t>
  </si>
  <si>
    <t>LU</t>
  </si>
  <si>
    <t>SU</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</si>
  <si>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 xml:space="preserve">). </t>
    </r>
    <r>
      <rPr>
        <sz val="9"/>
        <color rgb="FF000000"/>
        <rFont val="Times New Roman"/>
        <family val="1"/>
      </rPr>
      <t xml:space="preserve">Se </t>
    </r>
    <r>
      <rPr>
        <b/>
        <u/>
        <sz val="9"/>
        <color rgb="FF000000"/>
        <rFont val="Times New Roman"/>
        <family val="1"/>
      </rPr>
      <t>debe</t>
    </r>
    <r>
      <rPr>
        <sz val="9"/>
        <color rgb="FF000000"/>
        <rFont val="Times New Roman"/>
        <family val="1"/>
      </rPr>
      <t xml:space="preserve"> comunicar para consultar sobre el procedimiento a realizar con:</t>
    </r>
  </si>
  <si>
    <t>Dra. Jomara Flores al teléfono 3989400, Ext. 3025 o al correo electrónico jkflores@espe.edu.ec</t>
  </si>
  <si>
    <r>
      <t xml:space="preserve">Ing. David Andres Iguago Vivas, al teléfono 3989400, Ext. </t>
    </r>
    <r>
      <rPr>
        <b/>
        <i/>
        <sz val="9"/>
        <color rgb="FF000000"/>
        <rFont val="Times New Roman"/>
        <family val="1"/>
      </rPr>
      <t>4917</t>
    </r>
    <r>
      <rPr>
        <i/>
        <sz val="9"/>
        <color rgb="FF000000"/>
        <rFont val="Times New Roman"/>
        <family val="1"/>
      </rPr>
      <t xml:space="preserve"> o al correo electrónico daiguago@espe.edu.ec</t>
    </r>
  </si>
  <si>
    <r>
      <t xml:space="preserve">Ing. Segundo Marcelo González Villarreal al teléfono 032810206, Ext. </t>
    </r>
    <r>
      <rPr>
        <b/>
        <i/>
        <sz val="9"/>
        <color rgb="FF000000"/>
        <rFont val="Times New Roman"/>
        <family val="1"/>
      </rPr>
      <t>4431</t>
    </r>
    <r>
      <rPr>
        <i/>
        <sz val="9"/>
        <color rgb="FF000000"/>
        <rFont val="Times New Roman"/>
        <family val="1"/>
      </rPr>
      <t xml:space="preserve"> o al correo electrónico </t>
    </r>
    <r>
      <rPr>
        <b/>
        <i/>
        <sz val="9"/>
        <color rgb="FF000000"/>
        <rFont val="Times New Roman"/>
        <family val="1"/>
      </rPr>
      <t>th-el@espe.edu.ec</t>
    </r>
  </si>
  <si>
    <r>
      <t xml:space="preserve">Sgos. Ángel Xavier Catota al teléfono 032810206, Ext. (5) 4161 o al correo electrónico </t>
    </r>
    <r>
      <rPr>
        <b/>
        <i/>
        <sz val="9"/>
        <color rgb="FF000000"/>
        <rFont val="Times New Roman"/>
        <family val="1"/>
      </rPr>
      <t>axcatota@espe.edu.ec</t>
    </r>
  </si>
  <si>
    <r>
      <t>Ing. Marcelo González, al teléfono 032810206, Ext. (5)</t>
    </r>
    <r>
      <rPr>
        <b/>
        <i/>
        <sz val="9"/>
        <color rgb="FF000000"/>
        <rFont val="Times New Roman"/>
        <family val="1"/>
      </rPr>
      <t>4154</t>
    </r>
    <r>
      <rPr>
        <i/>
        <sz val="9"/>
        <color rgb="FF000000"/>
        <rFont val="Times New Roman"/>
        <family val="1"/>
      </rPr>
      <t xml:space="preserve"> o al correo electrónico smgonzalez2@espe.edu.ec</t>
    </r>
  </si>
  <si>
    <r>
      <t>Ing. Julio Amores, al teléfono 032810206, 3989400 Ext. (5)</t>
    </r>
    <r>
      <rPr>
        <b/>
        <i/>
        <sz val="9"/>
        <color rgb="FF000000"/>
        <rFont val="Times New Roman"/>
        <family val="1"/>
      </rPr>
      <t>4420</t>
    </r>
    <r>
      <rPr>
        <i/>
        <sz val="9"/>
        <color rgb="FF000000"/>
        <rFont val="Times New Roman"/>
        <family val="1"/>
      </rPr>
      <t xml:space="preserve"> o al correo electrónico jcamores@espe.edu.ec</t>
    </r>
  </si>
  <si>
    <r>
      <t>Ing. Juan José Larrea (LOES), al correo electrónico</t>
    </r>
    <r>
      <rPr>
        <b/>
        <i/>
        <sz val="9"/>
        <color rgb="FF000000"/>
        <rFont val="Times New Roman"/>
        <family val="1"/>
      </rPr>
      <t xml:space="preserve"> jjlarrea@espe.edu.ec
</t>
    </r>
    <r>
      <rPr>
        <i/>
        <sz val="9"/>
        <color rgb="FF000000"/>
        <rFont val="Times New Roman"/>
        <family val="1"/>
      </rPr>
      <t xml:space="preserve">Ing. Ana Lucia Flores (LOSEP/CT), al correo electrónico </t>
    </r>
    <r>
      <rPr>
        <b/>
        <i/>
        <sz val="9"/>
        <color rgb="FF000000"/>
        <rFont val="Times New Roman"/>
        <family val="1"/>
      </rPr>
      <t xml:space="preserve">alflores5@espe.edu.ec
</t>
    </r>
    <r>
      <rPr>
        <i/>
        <sz val="9"/>
        <color rgb="FF000000"/>
        <rFont val="Times New Roman"/>
        <family val="1"/>
      </rPr>
      <t>Ambos al teléfono</t>
    </r>
    <r>
      <rPr>
        <b/>
        <i/>
        <sz val="9"/>
        <color rgb="FF000000"/>
        <rFont val="Times New Roman"/>
        <family val="1"/>
      </rPr>
      <t xml:space="preserve"> 032810206, </t>
    </r>
    <r>
      <rPr>
        <i/>
        <sz val="9"/>
        <color rgb="FF000000"/>
        <rFont val="Times New Roman"/>
        <family val="1"/>
      </rPr>
      <t xml:space="preserve">Ext. </t>
    </r>
    <r>
      <rPr>
        <b/>
        <i/>
        <sz val="9"/>
        <color rgb="FF000000"/>
        <rFont val="Times New Roman"/>
        <family val="1"/>
      </rPr>
      <t>4154</t>
    </r>
  </si>
  <si>
    <r>
      <t xml:space="preserve">Área de carnetización al teléfono 3989400, Ext. </t>
    </r>
    <r>
      <rPr>
        <b/>
        <i/>
        <sz val="9"/>
        <color rgb="FF000000"/>
        <rFont val="Times New Roman"/>
        <family val="1"/>
      </rPr>
      <t>3045</t>
    </r>
    <r>
      <rPr>
        <i/>
        <sz val="9"/>
        <color rgb="FF000000"/>
        <rFont val="Times New Roman"/>
        <family val="1"/>
      </rPr>
      <t xml:space="preserve"> o al correo electrónico </t>
    </r>
    <r>
      <rPr>
        <b/>
        <i/>
        <sz val="9"/>
        <color rgb="FF000000"/>
        <rFont val="Times New Roman"/>
        <family val="1"/>
      </rPr>
      <t xml:space="preserve">adaguirre2@espe.edu.ec
</t>
    </r>
    <r>
      <rPr>
        <i/>
        <sz val="9"/>
        <color rgb="FF000000"/>
        <rFont val="Times New Roman"/>
        <family val="1"/>
      </rPr>
      <t>(Edificio junto al bar universitario, horario de Lunes-Viernes 09h00-12h00 y 14h00-15h30)</t>
    </r>
  </si>
  <si>
    <t>V.2025.03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</si>
</sst>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9"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u/>
      <sz val="11"/>
      <color rgb="FF000000"/>
      <name val="Times New Roman"/>
      <family val="1"/>
    </font>
    <font>
      <i/>
      <sz val="9"/>
      <color rgb="FF000000"/>
      <name val="Times New Roman"/>
      <family val="1"/>
    </font>
    <font>
      <b/>
      <i/>
      <sz val="9"/>
      <color rgb="FF000000"/>
      <name val="Times New Roman"/>
      <family val="1"/>
    </font>
    <font>
      <b/>
      <i/>
      <u/>
      <sz val="9"/>
      <color rgb="FF000000"/>
      <name val="Times New Roman"/>
      <family val="1"/>
    </font>
    <font>
      <sz val="10"/>
      <color rgb="FF0B00F0"/>
      <name val="Times New Roman"/>
      <family val="1"/>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rgb="FFD8E4BC"/>
        <bgColor indexed="64"/>
      </patternFill>
    </fill>
    <fill>
      <patternFill patternType="solid">
        <fgColor rgb="FFF7FED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08">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8" fillId="0" borderId="5" xfId="1" applyFont="1" applyBorder="1" applyAlignment="1" applyProtection="1">
      <alignment vertical="center"/>
      <protection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5" borderId="1" xfId="0" applyFill="1" applyBorder="1" applyAlignment="1">
      <alignment horizontal="left" vertical="top"/>
    </xf>
    <xf numFmtId="0" fontId="0" fillId="5" borderId="1" xfId="0" applyFill="1" applyBorder="1" applyAlignment="1">
      <alignmen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7" borderId="2"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4" fillId="8" borderId="1" xfId="0" applyFont="1" applyFill="1" applyBorder="1" applyAlignment="1" applyProtection="1">
      <alignment vertical="center"/>
      <protection hidden="1"/>
    </xf>
    <xf numFmtId="0" fontId="4" fillId="8" borderId="1" xfId="0" applyFont="1" applyFill="1" applyBorder="1" applyAlignment="1" applyProtection="1">
      <alignment horizontal="center" vertical="center" wrapText="1"/>
      <protection hidden="1"/>
    </xf>
    <xf numFmtId="0" fontId="4" fillId="8" borderId="4" xfId="0" applyFont="1" applyFill="1" applyBorder="1" applyAlignment="1" applyProtection="1">
      <alignment horizontal="center" vertical="center"/>
      <protection hidden="1"/>
    </xf>
    <xf numFmtId="0" fontId="4" fillId="8" borderId="1" xfId="0" applyFont="1" applyFill="1" applyBorder="1" applyAlignment="1" applyProtection="1">
      <alignment horizontal="center" vertical="center"/>
      <protection hidden="1"/>
    </xf>
    <xf numFmtId="0" fontId="1" fillId="9" borderId="1" xfId="0" applyFont="1" applyFill="1" applyBorder="1" applyAlignment="1" applyProtection="1">
      <alignment horizontal="center" vertical="center"/>
      <protection locked="0"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4" fillId="0" borderId="9"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0" borderId="1" xfId="0" applyFont="1" applyBorder="1" applyAlignment="1" applyProtection="1">
      <alignment horizontal="left" vertical="center"/>
      <protection hidden="1"/>
    </xf>
    <xf numFmtId="0" fontId="5" fillId="9"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49" fontId="5" fillId="9"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9" borderId="1" xfId="0" applyNumberFormat="1" applyFont="1" applyFill="1" applyBorder="1" applyAlignment="1" applyProtection="1">
      <alignment horizontal="left" vertical="center"/>
      <protection locked="0" hidden="1"/>
    </xf>
    <xf numFmtId="164" fontId="5" fillId="9" borderId="1" xfId="0" applyNumberFormat="1" applyFont="1" applyFill="1" applyBorder="1" applyAlignment="1" applyProtection="1">
      <alignment horizontal="left" vertical="center"/>
      <protection locked="0" hidden="1"/>
    </xf>
    <xf numFmtId="0" fontId="1" fillId="0" borderId="4" xfId="0" applyFont="1" applyBorder="1" applyAlignment="1" applyProtection="1">
      <alignment vertical="top" wrapText="1"/>
      <protection hidden="1"/>
    </xf>
    <xf numFmtId="0" fontId="1" fillId="0" borderId="5" xfId="0" applyFont="1" applyBorder="1" applyAlignment="1" applyProtection="1">
      <alignment vertical="top" wrapText="1"/>
      <protection hidden="1"/>
    </xf>
    <xf numFmtId="0" fontId="1" fillId="0" borderId="6" xfId="0" applyFont="1" applyBorder="1" applyAlignment="1" applyProtection="1">
      <alignment vertical="top" wrapText="1"/>
      <protection hidden="1"/>
    </xf>
    <xf numFmtId="0" fontId="4" fillId="8" borderId="4" xfId="0" applyFont="1" applyFill="1" applyBorder="1" applyAlignment="1" applyProtection="1">
      <alignment horizontal="center" vertical="center" wrapText="1"/>
      <protection hidden="1"/>
    </xf>
    <xf numFmtId="0" fontId="4" fillId="8" borderId="5" xfId="0" applyFont="1" applyFill="1" applyBorder="1" applyAlignment="1" applyProtection="1">
      <alignment horizontal="center" vertical="center" wrapText="1"/>
      <protection hidden="1"/>
    </xf>
    <xf numFmtId="0" fontId="4" fillId="8"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8" borderId="1" xfId="0"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6" fillId="0" borderId="10" xfId="0" applyFont="1" applyBorder="1" applyAlignment="1" applyProtection="1">
      <alignment horizontal="center" vertical="center" wrapText="1"/>
      <protection hidden="1"/>
    </xf>
    <xf numFmtId="0" fontId="5" fillId="0" borderId="5" xfId="0" applyFont="1" applyBorder="1" applyAlignment="1" applyProtection="1">
      <alignment horizontal="left" vertical="top" wrapText="1"/>
      <protection hidden="1"/>
    </xf>
    <xf numFmtId="0" fontId="5" fillId="0" borderId="6" xfId="0" applyFont="1" applyBorder="1" applyAlignment="1" applyProtection="1">
      <alignment horizontal="left" vertical="top" wrapText="1"/>
      <protection hidden="1"/>
    </xf>
    <xf numFmtId="0" fontId="5" fillId="0" borderId="7"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16" fillId="0" borderId="8"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6" fillId="0" borderId="13"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5" fillId="0" borderId="12"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1" fillId="0" borderId="11" xfId="0" applyFont="1"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12" xfId="0" applyBorder="1" applyAlignment="1" applyProtection="1">
      <alignment horizontal="left" vertical="top" wrapText="1"/>
      <protection hidden="1"/>
    </xf>
    <xf numFmtId="0" fontId="1" fillId="0" borderId="7" xfId="0" applyFont="1" applyBorder="1" applyAlignment="1" applyProtection="1">
      <alignment horizontal="left" vertical="top" wrapText="1"/>
      <protection hidden="1"/>
    </xf>
    <xf numFmtId="0" fontId="6" fillId="8"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1" fillId="0" borderId="1" xfId="0" applyFont="1" applyBorder="1" applyAlignment="1" applyProtection="1">
      <alignment horizontal="left" vertical="top" wrapText="1"/>
      <protection hidden="1"/>
    </xf>
    <xf numFmtId="0" fontId="10" fillId="4" borderId="3" xfId="0" applyFont="1" applyFill="1" applyBorder="1" applyAlignment="1" applyProtection="1">
      <alignment horizontal="center" vertical="center" wrapText="1"/>
      <protection hidden="1"/>
    </xf>
    <xf numFmtId="0" fontId="6" fillId="8"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0" fillId="2" borderId="1" xfId="0" applyFill="1" applyBorder="1" applyAlignment="1">
      <alignment horizontal="left" vertical="top" wrapText="1"/>
    </xf>
    <xf numFmtId="0" fontId="1" fillId="2" borderId="1" xfId="0" applyFont="1" applyFill="1" applyBorder="1" applyAlignment="1">
      <alignment horizontal="left" vertical="top" wrapText="1"/>
    </xf>
    <xf numFmtId="0" fontId="15" fillId="7"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 fillId="2" borderId="4" xfId="0" applyFont="1" applyFill="1" applyBorder="1" applyAlignment="1">
      <alignment horizontal="left" vertical="top"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7FED2"/>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1BFBA344-B4B6-4E00-A13E-B3AF528086B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794"/>
        <a:stretch/>
      </xdr:blipFill>
      <xdr:spPr bwMode="auto">
        <a:xfrm>
          <a:off x="781438" y="225323"/>
          <a:ext cx="2392585"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2A21-A2EE-455D-9F0B-3E99DE0E02BB}">
  <sheetPr>
    <pageSetUpPr fitToPage="1"/>
  </sheetPr>
  <dimension ref="A1:O57"/>
  <sheetViews>
    <sheetView showGridLines="0" tabSelected="1" showWhiteSpace="0" view="pageLayout" topLeftCell="B1" zoomScale="130" zoomScaleNormal="100" zoomScalePageLayoutView="130" workbookViewId="0">
      <selection activeCell="M5" sqref="M5:M6"/>
    </sheetView>
  </sheetViews>
  <sheetFormatPr baseColWidth="10" defaultColWidth="0" defaultRowHeight="12.75" customHeight="1" zeroHeight="1" x14ac:dyDescent="0.2"/>
  <cols>
    <col min="1" max="1" width="5.5" style="1" customWidth="1"/>
    <col min="2" max="2" width="9.83203125" style="1" customWidth="1"/>
    <col min="3" max="3" width="6.5" style="2" customWidth="1"/>
    <col min="4" max="4" width="4.1640625" style="1" customWidth="1"/>
    <col min="5" max="9" width="6.33203125" style="1" customWidth="1"/>
    <col min="10" max="10" width="20.5" style="1" customWidth="1"/>
    <col min="11" max="11" width="24.33203125" style="1" customWidth="1"/>
    <col min="12" max="12" width="16.6640625" style="1" customWidth="1"/>
    <col min="13" max="13" width="16.83203125" style="1" bestFit="1" customWidth="1"/>
    <col min="14" max="14" width="5.1640625" style="1" hidden="1" customWidth="1"/>
    <col min="15" max="15" width="7" style="1" customWidth="1"/>
    <col min="16" max="16384" width="12" style="1" hidden="1"/>
  </cols>
  <sheetData>
    <row r="1" spans="2:13" ht="8.25" customHeight="1" x14ac:dyDescent="0.2"/>
    <row r="2" spans="2:13" ht="14.25" x14ac:dyDescent="0.2">
      <c r="B2" s="31"/>
      <c r="C2" s="31"/>
      <c r="D2" s="31"/>
      <c r="E2" s="31"/>
      <c r="F2" s="31"/>
      <c r="G2" s="31"/>
      <c r="H2" s="31"/>
      <c r="I2" s="31"/>
      <c r="J2" s="32" t="s">
        <v>0</v>
      </c>
      <c r="K2" s="32"/>
      <c r="L2" s="32"/>
      <c r="M2" s="32"/>
    </row>
    <row r="3" spans="2:13" ht="12.75" customHeight="1" x14ac:dyDescent="0.2">
      <c r="B3" s="31"/>
      <c r="C3" s="31"/>
      <c r="D3" s="31"/>
      <c r="E3" s="31"/>
      <c r="F3" s="31"/>
      <c r="G3" s="31"/>
      <c r="H3" s="31"/>
      <c r="I3" s="31"/>
      <c r="J3" s="33" t="s">
        <v>1</v>
      </c>
      <c r="K3" s="33"/>
      <c r="L3" s="33"/>
      <c r="M3" s="34" t="s">
        <v>106</v>
      </c>
    </row>
    <row r="4" spans="2:13" ht="12.75" customHeight="1" x14ac:dyDescent="0.2">
      <c r="B4" s="31"/>
      <c r="C4" s="31"/>
      <c r="D4" s="31"/>
      <c r="E4" s="31"/>
      <c r="F4" s="31"/>
      <c r="G4" s="31"/>
      <c r="H4" s="31"/>
      <c r="I4" s="31"/>
      <c r="J4" s="33"/>
      <c r="K4" s="33"/>
      <c r="L4" s="33"/>
      <c r="M4" s="35"/>
    </row>
    <row r="5" spans="2:13" ht="12.75" customHeight="1" x14ac:dyDescent="0.2">
      <c r="B5" s="31"/>
      <c r="C5" s="31"/>
      <c r="D5" s="31"/>
      <c r="E5" s="31"/>
      <c r="F5" s="31"/>
      <c r="G5" s="31"/>
      <c r="H5" s="31"/>
      <c r="I5" s="31"/>
      <c r="J5" s="33"/>
      <c r="K5" s="33"/>
      <c r="L5" s="33"/>
      <c r="M5" s="36" t="s">
        <v>62</v>
      </c>
    </row>
    <row r="6" spans="2:13" ht="12.75" customHeight="1" x14ac:dyDescent="0.2">
      <c r="B6" s="31"/>
      <c r="C6" s="31"/>
      <c r="D6" s="31"/>
      <c r="E6" s="31"/>
      <c r="F6" s="31"/>
      <c r="G6" s="31"/>
      <c r="H6" s="31"/>
      <c r="I6" s="31"/>
      <c r="J6" s="33"/>
      <c r="K6" s="33"/>
      <c r="L6" s="33"/>
      <c r="M6" s="37"/>
    </row>
    <row r="7" spans="2:13" x14ac:dyDescent="0.2">
      <c r="B7" s="29" t="s">
        <v>3</v>
      </c>
      <c r="C7" s="29"/>
      <c r="D7" s="29"/>
      <c r="E7" s="29"/>
      <c r="F7" s="29"/>
      <c r="G7" s="29"/>
      <c r="H7" s="29"/>
      <c r="I7" s="29"/>
      <c r="J7" s="30"/>
      <c r="K7" s="30"/>
      <c r="L7" s="30"/>
      <c r="M7" s="30"/>
    </row>
    <row r="8" spans="2:13" x14ac:dyDescent="0.2">
      <c r="B8" s="29" t="s">
        <v>4</v>
      </c>
      <c r="C8" s="29"/>
      <c r="D8" s="29"/>
      <c r="E8" s="29"/>
      <c r="F8" s="29"/>
      <c r="G8" s="29"/>
      <c r="H8" s="29"/>
      <c r="I8" s="29"/>
      <c r="J8" s="38"/>
      <c r="K8" s="38"/>
      <c r="L8" s="38"/>
      <c r="M8" s="38"/>
    </row>
    <row r="9" spans="2:13" x14ac:dyDescent="0.2">
      <c r="B9" s="39" t="s">
        <v>5</v>
      </c>
      <c r="C9" s="40"/>
      <c r="D9" s="40"/>
      <c r="E9" s="40"/>
      <c r="F9" s="40"/>
      <c r="G9" s="40"/>
      <c r="H9" s="40"/>
      <c r="I9" s="41"/>
      <c r="J9" s="30"/>
      <c r="K9" s="30"/>
      <c r="L9" s="30"/>
      <c r="M9" s="30"/>
    </row>
    <row r="10" spans="2:13" x14ac:dyDescent="0.2">
      <c r="B10" s="29" t="s">
        <v>6</v>
      </c>
      <c r="C10" s="29"/>
      <c r="D10" s="29"/>
      <c r="E10" s="29"/>
      <c r="F10" s="29"/>
      <c r="G10" s="29"/>
      <c r="H10" s="29"/>
      <c r="I10" s="29"/>
      <c r="J10" s="30"/>
      <c r="K10" s="30"/>
      <c r="L10" s="30"/>
      <c r="M10" s="30"/>
    </row>
    <row r="11" spans="2:13" x14ac:dyDescent="0.2">
      <c r="B11" s="29" t="s">
        <v>7</v>
      </c>
      <c r="C11" s="29"/>
      <c r="D11" s="29"/>
      <c r="E11" s="29"/>
      <c r="F11" s="29"/>
      <c r="G11" s="29"/>
      <c r="H11" s="29"/>
      <c r="I11" s="29"/>
      <c r="J11" s="30"/>
      <c r="K11" s="30"/>
      <c r="L11" s="30"/>
      <c r="M11" s="30"/>
    </row>
    <row r="12" spans="2:13" x14ac:dyDescent="0.2">
      <c r="B12" s="29" t="s">
        <v>8</v>
      </c>
      <c r="C12" s="29"/>
      <c r="D12" s="29"/>
      <c r="E12" s="29"/>
      <c r="F12" s="29"/>
      <c r="G12" s="29"/>
      <c r="H12" s="29"/>
      <c r="I12" s="29"/>
      <c r="J12" s="42"/>
      <c r="K12" s="30"/>
      <c r="L12" s="30"/>
      <c r="M12" s="30"/>
    </row>
    <row r="13" spans="2:13" x14ac:dyDescent="0.2">
      <c r="B13" s="29" t="s">
        <v>9</v>
      </c>
      <c r="C13" s="29"/>
      <c r="D13" s="29"/>
      <c r="E13" s="29"/>
      <c r="F13" s="29"/>
      <c r="G13" s="29"/>
      <c r="H13" s="29"/>
      <c r="I13" s="29"/>
      <c r="J13" s="43"/>
      <c r="K13" s="43"/>
      <c r="L13" s="43"/>
      <c r="M13" s="43"/>
    </row>
    <row r="14" spans="2:13" x14ac:dyDescent="0.2">
      <c r="B14" s="29" t="s">
        <v>10</v>
      </c>
      <c r="C14" s="29"/>
      <c r="D14" s="29"/>
      <c r="E14" s="29"/>
      <c r="F14" s="29"/>
      <c r="G14" s="29"/>
      <c r="H14" s="29"/>
      <c r="I14" s="29"/>
      <c r="J14" s="30"/>
      <c r="K14" s="30"/>
      <c r="L14" s="30"/>
      <c r="M14" s="30"/>
    </row>
    <row r="15" spans="2:13" ht="12.75" customHeight="1" x14ac:dyDescent="0.2">
      <c r="B15" s="19" t="s">
        <v>11</v>
      </c>
      <c r="C15" s="20" t="s">
        <v>12</v>
      </c>
      <c r="D15" s="47" t="s">
        <v>13</v>
      </c>
      <c r="E15" s="48"/>
      <c r="F15" s="48"/>
      <c r="G15" s="48"/>
      <c r="H15" s="48"/>
      <c r="I15" s="48"/>
      <c r="J15" s="48"/>
      <c r="K15" s="48"/>
      <c r="L15" s="48"/>
      <c r="M15" s="49"/>
    </row>
    <row r="16" spans="2:13" s="4" customFormat="1" ht="12.75" customHeight="1" x14ac:dyDescent="0.2">
      <c r="B16" s="50" t="s">
        <v>14</v>
      </c>
      <c r="C16" s="3">
        <v>1</v>
      </c>
      <c r="D16" s="53" t="s">
        <v>15</v>
      </c>
      <c r="E16" s="54"/>
      <c r="F16" s="54"/>
      <c r="G16" s="54"/>
      <c r="H16" s="54"/>
      <c r="I16" s="54"/>
      <c r="J16" s="54"/>
      <c r="K16" s="54"/>
      <c r="L16" s="54"/>
      <c r="M16" s="55"/>
    </row>
    <row r="17" spans="2:14" s="4" customFormat="1" x14ac:dyDescent="0.2">
      <c r="B17" s="51"/>
      <c r="C17" s="3">
        <v>2</v>
      </c>
      <c r="D17" s="53" t="s">
        <v>16</v>
      </c>
      <c r="E17" s="54"/>
      <c r="F17" s="54"/>
      <c r="G17" s="54"/>
      <c r="H17" s="54"/>
      <c r="I17" s="54"/>
      <c r="J17" s="54"/>
      <c r="K17" s="54"/>
      <c r="L17" s="54"/>
      <c r="M17" s="55"/>
    </row>
    <row r="18" spans="2:14" s="4" customFormat="1" x14ac:dyDescent="0.2">
      <c r="B18" s="51"/>
      <c r="C18" s="3">
        <v>3</v>
      </c>
      <c r="D18" s="53" t="s">
        <v>17</v>
      </c>
      <c r="E18" s="54"/>
      <c r="F18" s="54"/>
      <c r="G18" s="54"/>
      <c r="H18" s="54"/>
      <c r="I18" s="54"/>
      <c r="J18" s="54"/>
      <c r="K18" s="54"/>
      <c r="L18" s="54"/>
      <c r="M18" s="55"/>
    </row>
    <row r="19" spans="2:14" s="4" customFormat="1" ht="17.25" customHeight="1" x14ac:dyDescent="0.2">
      <c r="B19" s="51"/>
      <c r="C19" s="3">
        <v>4</v>
      </c>
      <c r="D19" s="56" t="s">
        <v>18</v>
      </c>
      <c r="E19" s="57"/>
      <c r="F19" s="57"/>
      <c r="G19" s="57"/>
      <c r="H19" s="57"/>
      <c r="I19" s="57"/>
      <c r="J19" s="57"/>
      <c r="K19" s="57"/>
      <c r="L19" s="58" t="s">
        <v>19</v>
      </c>
      <c r="M19" s="59"/>
    </row>
    <row r="20" spans="2:14" s="4" customFormat="1" ht="41.25" customHeight="1" x14ac:dyDescent="0.2">
      <c r="B20" s="51"/>
      <c r="C20" s="3">
        <v>5</v>
      </c>
      <c r="D20" s="53" t="s">
        <v>20</v>
      </c>
      <c r="E20" s="54"/>
      <c r="F20" s="54"/>
      <c r="G20" s="54"/>
      <c r="H20" s="54"/>
      <c r="I20" s="54"/>
      <c r="J20" s="54"/>
      <c r="K20" s="54"/>
      <c r="L20" s="54"/>
      <c r="M20" s="55"/>
    </row>
    <row r="21" spans="2:14" x14ac:dyDescent="0.2">
      <c r="B21" s="51"/>
      <c r="C21" s="20" t="s">
        <v>12</v>
      </c>
      <c r="D21" s="47" t="s">
        <v>21</v>
      </c>
      <c r="E21" s="48"/>
      <c r="F21" s="48"/>
      <c r="G21" s="48"/>
      <c r="H21" s="48"/>
      <c r="I21" s="48"/>
      <c r="J21" s="48"/>
      <c r="K21" s="49"/>
      <c r="L21" s="21" t="s">
        <v>11</v>
      </c>
      <c r="M21" s="22" t="s">
        <v>22</v>
      </c>
    </row>
    <row r="22" spans="2:14" ht="39.75" customHeight="1" x14ac:dyDescent="0.2">
      <c r="B22" s="51"/>
      <c r="C22" s="3">
        <v>6</v>
      </c>
      <c r="D22" s="60" t="s">
        <v>23</v>
      </c>
      <c r="E22" s="61"/>
      <c r="F22" s="61"/>
      <c r="G22" s="61"/>
      <c r="H22" s="61"/>
      <c r="I22" s="61"/>
      <c r="J22" s="61"/>
      <c r="K22" s="62"/>
      <c r="L22" s="23"/>
      <c r="M22" s="23"/>
    </row>
    <row r="23" spans="2:14" ht="48.75" customHeight="1" x14ac:dyDescent="0.2">
      <c r="B23" s="52"/>
      <c r="C23" s="3">
        <v>7</v>
      </c>
      <c r="D23" s="60" t="s">
        <v>24</v>
      </c>
      <c r="E23" s="61"/>
      <c r="F23" s="61"/>
      <c r="G23" s="61"/>
      <c r="H23" s="61"/>
      <c r="I23" s="61"/>
      <c r="J23" s="61"/>
      <c r="K23" s="62"/>
      <c r="L23" s="23"/>
      <c r="M23" s="23"/>
    </row>
    <row r="24" spans="2:14" x14ac:dyDescent="0.2">
      <c r="B24" s="63" t="s">
        <v>25</v>
      </c>
      <c r="C24" s="63"/>
      <c r="D24" s="63"/>
      <c r="E24" s="63"/>
      <c r="F24" s="63"/>
      <c r="G24" s="63"/>
      <c r="H24" s="63"/>
      <c r="I24" s="63"/>
      <c r="J24" s="63"/>
      <c r="K24" s="63"/>
      <c r="L24" s="63"/>
      <c r="M24" s="63"/>
    </row>
    <row r="25" spans="2:14" x14ac:dyDescent="0.2">
      <c r="B25" s="64" t="s">
        <v>26</v>
      </c>
      <c r="C25" s="64"/>
      <c r="D25" s="64"/>
      <c r="E25" s="64"/>
      <c r="F25" s="64"/>
      <c r="G25" s="64"/>
      <c r="H25" s="64"/>
      <c r="I25" s="64"/>
      <c r="J25" s="64"/>
      <c r="K25" s="64"/>
      <c r="L25" s="64"/>
      <c r="M25" s="64"/>
    </row>
    <row r="26" spans="2:14" ht="45" customHeight="1" x14ac:dyDescent="0.2">
      <c r="B26" s="44" t="s">
        <v>27</v>
      </c>
      <c r="C26" s="45"/>
      <c r="D26" s="45"/>
      <c r="E26" s="45"/>
      <c r="F26" s="45"/>
      <c r="G26" s="45"/>
      <c r="H26" s="45"/>
      <c r="I26" s="45"/>
      <c r="J26" s="45"/>
      <c r="K26" s="45"/>
      <c r="L26" s="45"/>
      <c r="M26" s="46"/>
    </row>
    <row r="27" spans="2:14" x14ac:dyDescent="0.2">
      <c r="B27" s="44" t="s">
        <v>28</v>
      </c>
      <c r="C27" s="45"/>
      <c r="D27" s="45"/>
      <c r="E27" s="45"/>
      <c r="F27" s="45"/>
      <c r="G27" s="45"/>
      <c r="H27" s="45"/>
      <c r="I27" s="45"/>
      <c r="J27" s="45"/>
      <c r="K27" s="45"/>
      <c r="L27" s="5" t="s">
        <v>29</v>
      </c>
      <c r="M27" s="6" t="s">
        <v>30</v>
      </c>
    </row>
    <row r="28" spans="2:14" ht="27" customHeight="1" x14ac:dyDescent="0.2">
      <c r="B28" s="65" t="s">
        <v>31</v>
      </c>
      <c r="C28" s="24" t="s">
        <v>32</v>
      </c>
      <c r="D28" s="69" t="s">
        <v>33</v>
      </c>
      <c r="E28" s="69"/>
      <c r="F28" s="69"/>
      <c r="G28" s="69"/>
      <c r="H28" s="69"/>
      <c r="I28" s="69"/>
      <c r="J28" s="69"/>
      <c r="K28" s="69"/>
      <c r="L28" s="69"/>
      <c r="M28" s="70"/>
    </row>
    <row r="29" spans="2:14" s="4" customFormat="1" x14ac:dyDescent="0.2">
      <c r="B29" s="66"/>
      <c r="C29" s="68"/>
      <c r="D29" s="69" t="s">
        <v>34</v>
      </c>
      <c r="E29" s="69"/>
      <c r="F29" s="69"/>
      <c r="G29" s="69"/>
      <c r="H29" s="69"/>
      <c r="I29" s="69"/>
      <c r="J29" s="69"/>
      <c r="K29" s="69"/>
      <c r="L29" s="69"/>
      <c r="M29" s="70"/>
    </row>
    <row r="30" spans="2:14" s="4" customFormat="1" x14ac:dyDescent="0.2">
      <c r="B30" s="66"/>
      <c r="C30" s="25"/>
      <c r="D30" s="69" t="s">
        <v>35</v>
      </c>
      <c r="E30" s="69"/>
      <c r="F30" s="69"/>
      <c r="G30" s="69"/>
      <c r="H30" s="69"/>
      <c r="I30" s="69"/>
      <c r="J30" s="69"/>
      <c r="K30" s="69"/>
      <c r="L30" s="69"/>
      <c r="M30" s="70"/>
    </row>
    <row r="31" spans="2:14" s="4" customFormat="1" ht="27.75" customHeight="1" x14ac:dyDescent="0.2">
      <c r="B31" s="66"/>
      <c r="C31" s="24" t="s">
        <v>36</v>
      </c>
      <c r="D31" s="71" t="s">
        <v>97</v>
      </c>
      <c r="E31" s="72"/>
      <c r="F31" s="72"/>
      <c r="G31" s="72"/>
      <c r="H31" s="72"/>
      <c r="I31" s="72"/>
      <c r="J31" s="72"/>
      <c r="K31" s="72"/>
      <c r="L31" s="72"/>
      <c r="M31" s="73"/>
    </row>
    <row r="32" spans="2:14" s="4" customFormat="1" ht="22.5" customHeight="1" x14ac:dyDescent="0.2">
      <c r="B32" s="66"/>
      <c r="C32" s="25"/>
      <c r="D32" s="26" t="str">
        <f>VLOOKUP(N32,BOTON!$A$6:$K$20,2,0)</f>
        <v>Dra. Jomara Flores al teléfono 3989400, Ext. 3025 o al correo electrónico jkflores@espe.edu.ec</v>
      </c>
      <c r="E32" s="27"/>
      <c r="F32" s="27"/>
      <c r="G32" s="27"/>
      <c r="H32" s="27"/>
      <c r="I32" s="27"/>
      <c r="J32" s="27"/>
      <c r="K32" s="27"/>
      <c r="L32" s="27"/>
      <c r="M32" s="28"/>
      <c r="N32" s="4" t="str">
        <f>IF($M$5="MATRIZ","MU",IF($M$5="LATACUNGA","LU",IF($M$5="SANTO DOMINGO","SU")))</f>
        <v>MU</v>
      </c>
    </row>
    <row r="33" spans="2:15" s="4" customFormat="1" ht="15.75" customHeight="1" x14ac:dyDescent="0.2">
      <c r="B33" s="66"/>
      <c r="C33" s="24" t="s">
        <v>37</v>
      </c>
      <c r="D33" s="72" t="s">
        <v>38</v>
      </c>
      <c r="E33" s="72"/>
      <c r="F33" s="72"/>
      <c r="G33" s="72"/>
      <c r="H33" s="72"/>
      <c r="I33" s="72"/>
      <c r="J33" s="72"/>
      <c r="K33" s="72"/>
      <c r="L33" s="72"/>
      <c r="M33" s="73"/>
    </row>
    <row r="34" spans="2:15" s="4" customFormat="1" ht="15.75" customHeight="1" x14ac:dyDescent="0.2">
      <c r="B34" s="66"/>
      <c r="C34" s="68"/>
      <c r="D34" s="74" t="s">
        <v>39</v>
      </c>
      <c r="E34" s="74"/>
      <c r="F34" s="74"/>
      <c r="G34" s="74"/>
      <c r="H34" s="74"/>
      <c r="I34" s="74"/>
      <c r="J34" s="74"/>
      <c r="K34" s="74"/>
      <c r="L34" s="74"/>
      <c r="M34" s="75"/>
    </row>
    <row r="35" spans="2:15" s="4" customFormat="1" ht="37.5" customHeight="1" x14ac:dyDescent="0.2">
      <c r="B35" s="66"/>
      <c r="C35" s="68"/>
      <c r="D35" s="76" t="str">
        <f>VLOOKUP(N35,BOTON!$A$6:$K$100,2,FALSE)</f>
        <v>Ing. Irene Cedeño, al teléfono 3989400, Ext. 3019 / 3026 o al correo electrónico iccedenio@espe.edu.ec</v>
      </c>
      <c r="E35" s="77"/>
      <c r="F35" s="77"/>
      <c r="G35" s="77"/>
      <c r="H35" s="77"/>
      <c r="I35" s="77"/>
      <c r="J35" s="77"/>
      <c r="K35" s="77"/>
      <c r="L35" s="77"/>
      <c r="M35" s="78"/>
      <c r="N35" s="4" t="str">
        <f>IF($M$5="MATRIZ","MC",IF($M$5="LATACUNGA","LC",IF($M$5="SANTO DOMINGO","SC")))</f>
        <v>MC</v>
      </c>
      <c r="O35" s="1"/>
    </row>
    <row r="36" spans="2:15" ht="27.75" customHeight="1" x14ac:dyDescent="0.2">
      <c r="B36" s="66"/>
      <c r="C36" s="79" t="s">
        <v>40</v>
      </c>
      <c r="D36" s="80" t="s">
        <v>41</v>
      </c>
      <c r="E36" s="81"/>
      <c r="F36" s="81"/>
      <c r="G36" s="81"/>
      <c r="H36" s="81"/>
      <c r="I36" s="81"/>
      <c r="J36" s="81"/>
      <c r="K36" s="81"/>
      <c r="L36" s="81"/>
      <c r="M36" s="82"/>
      <c r="N36" s="4" t="str">
        <f>IF($M$5="MATRIZ","MD",IF($M$5="LATACUNGA","LD",IF($M$5="SANTO DOMINGO","SD")))</f>
        <v>MD</v>
      </c>
    </row>
    <row r="37" spans="2:15" x14ac:dyDescent="0.2">
      <c r="B37" s="66"/>
      <c r="C37" s="79"/>
      <c r="D37" s="76" t="str">
        <f>VLOOKUP(N36,BOTON!$A$6:$K$1040,2,FALSE)</f>
        <v>Ing. Edison Sosa al teléfono 3989400, Ext. 3080 o al correo electrónico easosa@espe.edu.ec</v>
      </c>
      <c r="E37" s="77"/>
      <c r="F37" s="77"/>
      <c r="G37" s="77"/>
      <c r="H37" s="77"/>
      <c r="I37" s="77"/>
      <c r="J37" s="77"/>
      <c r="K37" s="77"/>
      <c r="L37" s="77"/>
      <c r="M37" s="78"/>
    </row>
    <row r="38" spans="2:15" ht="16.5" customHeight="1" x14ac:dyDescent="0.2">
      <c r="B38" s="66"/>
      <c r="C38" s="79"/>
      <c r="D38" s="83" t="s">
        <v>42</v>
      </c>
      <c r="E38" s="74"/>
      <c r="F38" s="74"/>
      <c r="G38" s="74"/>
      <c r="H38" s="74"/>
      <c r="I38" s="74"/>
      <c r="J38" s="74"/>
      <c r="K38" s="74"/>
      <c r="L38" s="74"/>
      <c r="M38" s="75"/>
    </row>
    <row r="39" spans="2:15" ht="16.5" customHeight="1" x14ac:dyDescent="0.2">
      <c r="B39" s="66"/>
      <c r="C39" s="79"/>
      <c r="D39" s="84" t="s">
        <v>43</v>
      </c>
      <c r="E39" s="85"/>
      <c r="F39" s="85"/>
      <c r="G39" s="85"/>
      <c r="H39" s="85"/>
      <c r="I39" s="85"/>
      <c r="J39" s="85"/>
      <c r="K39" s="85"/>
      <c r="L39" s="85"/>
      <c r="M39" s="86"/>
    </row>
    <row r="40" spans="2:15" ht="15" customHeight="1" x14ac:dyDescent="0.2">
      <c r="B40" s="66"/>
      <c r="C40" s="79" t="s">
        <v>44</v>
      </c>
      <c r="D40" s="90" t="s">
        <v>45</v>
      </c>
      <c r="E40" s="88"/>
      <c r="F40" s="88"/>
      <c r="G40" s="88"/>
      <c r="H40" s="88"/>
      <c r="I40" s="88"/>
      <c r="J40" s="88"/>
      <c r="K40" s="88"/>
      <c r="L40" s="88"/>
      <c r="M40" s="89"/>
      <c r="N40" s="4" t="str">
        <f>IF($M$5="MATRIZ","Me",IF($M$5="LATACUNGA","LE",IF($M$5="SANTO DOMINGO","SE")))</f>
        <v>Me</v>
      </c>
    </row>
    <row r="41" spans="2:15" ht="27.75" customHeight="1" x14ac:dyDescent="0.2">
      <c r="B41" s="66"/>
      <c r="C41" s="79"/>
      <c r="D41" s="76" t="str">
        <f>VLOOKUP(N40,BOTON!$A$6:$K$100,2,FALSE)</f>
        <v>Área de carnetización al teléfono 3989400, Ext. 3045 o al correo electrónico adaguirre2@espe.edu.ec
(Edificio junto al bar universitario, horario de Lunes-Viernes 09h00-12h00 y 14h00-15h30)</v>
      </c>
      <c r="E41" s="77"/>
      <c r="F41" s="77"/>
      <c r="G41" s="77"/>
      <c r="H41" s="77"/>
      <c r="I41" s="77"/>
      <c r="J41" s="77"/>
      <c r="K41" s="77"/>
      <c r="L41" s="77"/>
      <c r="M41" s="78"/>
      <c r="N41" s="4"/>
    </row>
    <row r="42" spans="2:15" ht="16.5" customHeight="1" x14ac:dyDescent="0.2">
      <c r="B42" s="66"/>
      <c r="C42" s="79"/>
      <c r="D42" s="83" t="s">
        <v>46</v>
      </c>
      <c r="E42" s="74"/>
      <c r="F42" s="74"/>
      <c r="G42" s="74"/>
      <c r="H42" s="74"/>
      <c r="I42" s="74"/>
      <c r="J42" s="74"/>
      <c r="K42" s="74"/>
      <c r="L42" s="74"/>
      <c r="M42" s="75"/>
    </row>
    <row r="43" spans="2:15" ht="16.5" customHeight="1" x14ac:dyDescent="0.2">
      <c r="B43" s="66"/>
      <c r="C43" s="24"/>
      <c r="D43" s="83" t="s">
        <v>47</v>
      </c>
      <c r="E43" s="74"/>
      <c r="F43" s="74"/>
      <c r="G43" s="74"/>
      <c r="H43" s="74"/>
      <c r="I43" s="74"/>
      <c r="J43" s="74"/>
      <c r="K43" s="74"/>
      <c r="L43" s="74"/>
      <c r="M43" s="75"/>
    </row>
    <row r="44" spans="2:15" ht="27" customHeight="1" x14ac:dyDescent="0.2">
      <c r="B44" s="66"/>
      <c r="C44" s="24" t="s">
        <v>48</v>
      </c>
      <c r="D44" s="87" t="s">
        <v>49</v>
      </c>
      <c r="E44" s="88"/>
      <c r="F44" s="88"/>
      <c r="G44" s="88"/>
      <c r="H44" s="88"/>
      <c r="I44" s="88"/>
      <c r="J44" s="88"/>
      <c r="K44" s="88"/>
      <c r="L44" s="88"/>
      <c r="M44" s="89"/>
      <c r="N44" s="4" t="str">
        <f>IF($M$5="MATRIZ","MF",IF($M$5="LATACUNGA","LF",IF($M$5="SANTO DOMINGO","SF")))</f>
        <v>MF</v>
      </c>
    </row>
    <row r="45" spans="2:15" x14ac:dyDescent="0.2">
      <c r="B45" s="66"/>
      <c r="C45" s="68"/>
      <c r="D45" s="77" t="str">
        <f>VLOOKUP(N44,BOTON!$A$6:$K$100,2,FALSE)</f>
        <v>Área de Archivo al teléfono 3989400, Ext. 1056 o al correo electrónico archivo@espe.edu.ec</v>
      </c>
      <c r="E45" s="77"/>
      <c r="F45" s="77"/>
      <c r="G45" s="77"/>
      <c r="H45" s="77"/>
      <c r="I45" s="77"/>
      <c r="J45" s="77"/>
      <c r="K45" s="77"/>
      <c r="L45" s="77"/>
      <c r="M45" s="78"/>
      <c r="N45" s="4"/>
    </row>
    <row r="46" spans="2:15" ht="16.5" customHeight="1" x14ac:dyDescent="0.2">
      <c r="B46" s="66"/>
      <c r="C46" s="68"/>
      <c r="D46" s="74" t="s">
        <v>50</v>
      </c>
      <c r="E46" s="74"/>
      <c r="F46" s="74"/>
      <c r="G46" s="74"/>
      <c r="H46" s="74"/>
      <c r="I46" s="74"/>
      <c r="J46" s="74"/>
      <c r="K46" s="74"/>
      <c r="L46" s="74"/>
      <c r="M46" s="75"/>
    </row>
    <row r="47" spans="2:15" ht="16.5" customHeight="1" x14ac:dyDescent="0.2">
      <c r="B47" s="67"/>
      <c r="C47" s="25"/>
      <c r="D47" s="85" t="s">
        <v>51</v>
      </c>
      <c r="E47" s="85"/>
      <c r="F47" s="85"/>
      <c r="G47" s="85"/>
      <c r="H47" s="85"/>
      <c r="I47" s="85"/>
      <c r="J47" s="85"/>
      <c r="K47" s="85"/>
      <c r="L47" s="85"/>
      <c r="M47" s="86"/>
    </row>
    <row r="48" spans="2:15" ht="12.75" customHeight="1" x14ac:dyDescent="0.2">
      <c r="B48" s="64" t="s">
        <v>26</v>
      </c>
      <c r="C48" s="64"/>
      <c r="D48" s="64"/>
      <c r="E48" s="64"/>
      <c r="F48" s="64"/>
      <c r="G48" s="64"/>
      <c r="H48" s="64"/>
      <c r="I48" s="64"/>
      <c r="J48" s="64"/>
      <c r="K48" s="64"/>
      <c r="L48" s="64"/>
      <c r="M48" s="64"/>
    </row>
    <row r="49" spans="2:14" ht="39.75" customHeight="1" x14ac:dyDescent="0.2">
      <c r="B49" s="79" t="s">
        <v>52</v>
      </c>
      <c r="C49" s="79"/>
      <c r="D49" s="7" t="s">
        <v>53</v>
      </c>
      <c r="E49" s="94" t="str">
        <f>VLOOKUP(N49,BOTON!$A$6:$K$100,2,FALSE)</f>
        <v>La UTHM tramitará el pago de la liquidación de haberes únicamente si la documentación detallada en los numerales del 1 al 7 se encuentra completa y remitida al correo electrónico de Talento Humano (nomina@espe.edu.ec). No se almacenará información incompleta o parcial. Caso contrario no se podrá continuar con el trámite.</v>
      </c>
      <c r="F49" s="94"/>
      <c r="G49" s="94"/>
      <c r="H49" s="94"/>
      <c r="I49" s="94"/>
      <c r="J49" s="94"/>
      <c r="K49" s="94"/>
      <c r="L49" s="94"/>
      <c r="M49" s="94"/>
      <c r="N49" s="1" t="str">
        <f>IF($M$5="MATRIZ","MO",IF($M$5="LATACUNGA","LO",IF($M$5="SANTO DOMINGO","SDO")))</f>
        <v>MO</v>
      </c>
    </row>
    <row r="50" spans="2:14" ht="27.75" customHeight="1" x14ac:dyDescent="0.2">
      <c r="B50" s="79"/>
      <c r="C50" s="79"/>
      <c r="D50" s="7" t="s">
        <v>54</v>
      </c>
      <c r="E50" s="94" t="s">
        <v>55</v>
      </c>
      <c r="F50" s="94"/>
      <c r="G50" s="94"/>
      <c r="H50" s="94"/>
      <c r="I50" s="94"/>
      <c r="J50" s="94"/>
      <c r="K50" s="94"/>
      <c r="L50" s="94"/>
      <c r="M50" s="94"/>
    </row>
    <row r="51" spans="2:14" ht="39.75" customHeight="1" x14ac:dyDescent="0.2">
      <c r="B51" s="79"/>
      <c r="C51" s="79"/>
      <c r="D51" s="7" t="s">
        <v>56</v>
      </c>
      <c r="E51" s="94" t="str">
        <f>VLOOKUP(N51,BOTON!$A$6:$K$100,2,FALSE)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también podrá consultarlo con la UTHM de MATRIZ.</v>
      </c>
      <c r="F51" s="94"/>
      <c r="G51" s="94"/>
      <c r="H51" s="94"/>
      <c r="I51" s="94"/>
      <c r="J51" s="94"/>
      <c r="K51" s="94"/>
      <c r="L51" s="94"/>
      <c r="M51" s="94"/>
      <c r="N51" s="1" t="str">
        <f>IF($M$5="MATRIZ","MO2",IF($M$5="LATACUNGA","LO2",IF($M$5="SANTO DOMINGO","SDO2")))</f>
        <v>MO2</v>
      </c>
    </row>
    <row r="52" spans="2:14" x14ac:dyDescent="0.2">
      <c r="B52" s="64" t="s">
        <v>57</v>
      </c>
      <c r="C52" s="95"/>
      <c r="D52" s="95"/>
      <c r="E52" s="95"/>
      <c r="F52" s="95"/>
      <c r="G52" s="95"/>
      <c r="H52" s="95"/>
      <c r="I52" s="95"/>
      <c r="J52" s="95"/>
      <c r="K52" s="95"/>
      <c r="L52" s="95"/>
      <c r="M52" s="95"/>
    </row>
    <row r="53" spans="2:14" x14ac:dyDescent="0.2"/>
    <row r="54" spans="2:14" x14ac:dyDescent="0.2">
      <c r="G54" s="96" t="s">
        <v>58</v>
      </c>
      <c r="H54" s="96"/>
      <c r="I54" s="96"/>
      <c r="J54" s="96"/>
      <c r="K54" s="96" t="s">
        <v>59</v>
      </c>
      <c r="L54" s="96"/>
      <c r="M54" s="96"/>
    </row>
    <row r="55" spans="2:14" ht="53.25" customHeight="1" x14ac:dyDescent="0.2">
      <c r="B55" s="91" t="s">
        <v>60</v>
      </c>
      <c r="C55" s="91"/>
      <c r="D55" s="91"/>
      <c r="E55" s="91"/>
      <c r="F55" s="91"/>
      <c r="G55" s="97"/>
      <c r="H55" s="97"/>
      <c r="I55" s="97"/>
      <c r="J55" s="97"/>
      <c r="K55" s="97"/>
      <c r="L55" s="97"/>
      <c r="M55" s="97"/>
    </row>
    <row r="56" spans="2:14" ht="53.25" customHeight="1" x14ac:dyDescent="0.2">
      <c r="B56" s="91" t="s">
        <v>61</v>
      </c>
      <c r="C56" s="91"/>
      <c r="D56" s="91"/>
      <c r="E56" s="91"/>
      <c r="F56" s="91"/>
      <c r="G56" s="92" t="str">
        <f>IF(J7="","",J7)</f>
        <v/>
      </c>
      <c r="H56" s="92"/>
      <c r="I56" s="92"/>
      <c r="J56" s="92"/>
      <c r="K56" s="93" t="s">
        <v>0</v>
      </c>
      <c r="L56" s="93"/>
      <c r="M56" s="93"/>
    </row>
    <row r="57" spans="2:14" x14ac:dyDescent="0.2"/>
  </sheetData>
  <sheetProtection algorithmName="SHA-512" hashValue="pEPtJNSDW/+Mw+UzA4pF5dQPLYEqvSUSPwSd8Kcsf0TIULkNjtecvIxxlkzDLNyH5/QWqLCJ0MJNjHdGn+v2Gg==" saltValue="M+2xLRnMFe9fT4B8AW8ruQ==" spinCount="100000" sheet="1" objects="1" scenarios="1"/>
  <mergeCells count="77">
    <mergeCell ref="B56:F56"/>
    <mergeCell ref="G56:J56"/>
    <mergeCell ref="K56:M56"/>
    <mergeCell ref="B48:M48"/>
    <mergeCell ref="B49:C51"/>
    <mergeCell ref="E49:M49"/>
    <mergeCell ref="E50:M50"/>
    <mergeCell ref="E51:M51"/>
    <mergeCell ref="B52:M52"/>
    <mergeCell ref="G54:J54"/>
    <mergeCell ref="K54:M54"/>
    <mergeCell ref="B55:F55"/>
    <mergeCell ref="G55:J55"/>
    <mergeCell ref="K55:M55"/>
    <mergeCell ref="C40:C43"/>
    <mergeCell ref="D40:M40"/>
    <mergeCell ref="D41:M41"/>
    <mergeCell ref="D42:M42"/>
    <mergeCell ref="D43:M43"/>
    <mergeCell ref="C44:C47"/>
    <mergeCell ref="D44:M44"/>
    <mergeCell ref="D45:M45"/>
    <mergeCell ref="D46:M46"/>
    <mergeCell ref="D47:M47"/>
    <mergeCell ref="B27:K27"/>
    <mergeCell ref="B28:B47"/>
    <mergeCell ref="C28:C30"/>
    <mergeCell ref="D28:M28"/>
    <mergeCell ref="D29:M29"/>
    <mergeCell ref="D30:M30"/>
    <mergeCell ref="D31:M31"/>
    <mergeCell ref="C33:C35"/>
    <mergeCell ref="D33:M33"/>
    <mergeCell ref="D34:M34"/>
    <mergeCell ref="D35:M35"/>
    <mergeCell ref="C36:C39"/>
    <mergeCell ref="D36:M36"/>
    <mergeCell ref="D37:M37"/>
    <mergeCell ref="D38:M38"/>
    <mergeCell ref="D39:M39"/>
    <mergeCell ref="B26:M26"/>
    <mergeCell ref="B14:I14"/>
    <mergeCell ref="J14:M14"/>
    <mergeCell ref="D15:M15"/>
    <mergeCell ref="B16:B23"/>
    <mergeCell ref="D16:M16"/>
    <mergeCell ref="D17:M17"/>
    <mergeCell ref="D18:M18"/>
    <mergeCell ref="D19:K19"/>
    <mergeCell ref="L19:M19"/>
    <mergeCell ref="D20:M20"/>
    <mergeCell ref="D21:K21"/>
    <mergeCell ref="D22:K22"/>
    <mergeCell ref="D23:K23"/>
    <mergeCell ref="B24:M24"/>
    <mergeCell ref="B25:M25"/>
    <mergeCell ref="J11:M11"/>
    <mergeCell ref="B12:I12"/>
    <mergeCell ref="J12:M12"/>
    <mergeCell ref="B13:I13"/>
    <mergeCell ref="J13:M13"/>
    <mergeCell ref="C31:C32"/>
    <mergeCell ref="D32:M32"/>
    <mergeCell ref="B7:I7"/>
    <mergeCell ref="J7:M7"/>
    <mergeCell ref="B2:I6"/>
    <mergeCell ref="J2:M2"/>
    <mergeCell ref="J3:L6"/>
    <mergeCell ref="M3:M4"/>
    <mergeCell ref="M5:M6"/>
    <mergeCell ref="B8:I8"/>
    <mergeCell ref="J8:M8"/>
    <mergeCell ref="B9:I9"/>
    <mergeCell ref="J9:M9"/>
    <mergeCell ref="B10:I10"/>
    <mergeCell ref="J10:M10"/>
    <mergeCell ref="B11:I11"/>
  </mergeCells>
  <dataValidations xWindow="900" yWindow="430" count="5">
    <dataValidation allowBlank="1" showInputMessage="1" errorTitle="Escribir en Mayuscula" error="Solamente escribir en Mayuscula" promptTitle="Seleccione su Sede" prompt="Recuerde seleccionar su sede en la parte superior derecha, recuadro amarillo" sqref="J7:M7" xr:uid="{7D3EE156-23D2-4864-92F1-830449F5306B}"/>
    <dataValidation type="textLength" allowBlank="1" showInputMessage="1" showErrorMessage="1" errorTitle="Colocar números" error="No colocar texto" promptTitle="Solamente número" prompt="Colocar solamente números" sqref="J13:M13" xr:uid="{64504C2A-9389-4CF7-9570-98A1957FDD7D}">
      <formula1>9</formula1>
      <formula2>10</formula2>
    </dataValidation>
    <dataValidation type="date" allowBlank="1" showInputMessage="1" showErrorMessage="1" errorTitle="Información" error="Se debe ingresar solamente fechas, además de que según el formato, esta habilitado para:_x000a__x000a_MATRIZ: Personal que salio desde Octubre - 2022_x000a_Sedes/Extensinoes/UAE: Personal que salio desde Junio - 2024" sqref="J12:M12" xr:uid="{FB015EF7-B8AA-41F0-B318-7CBFB87435B5}">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3A7C103-4EE9-4475-9F08-FAA0C2381E4E}">
      <formula1>10</formula1>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FE7E35A4-92D0-48B8-89C6-1C7C67A39119}">
      <formula1>4</formula1>
      <formula2>40</formula2>
    </dataValidation>
  </dataValidations>
  <hyperlinks>
    <hyperlink ref="L19" r:id="rId1" xr:uid="{BB767775-F429-4CD0-98FF-2F847A606D60}"/>
    <hyperlink ref="L27" r:id="rId2" xr:uid="{7351216E-AF19-41F5-968B-1861EF8F5E4B}"/>
    <hyperlink ref="M27" r:id="rId3" xr:uid="{A1F20900-C28B-4EE9-8A6D-D9E60FC11ABC}"/>
  </hyperlinks>
  <pageMargins left="0.7" right="0.7" top="0.75" bottom="0.75" header="0.3" footer="0.3"/>
  <pageSetup paperSize="9" scale="65" orientation="portrait" horizontalDpi="1200" verticalDpi="1200" r:id="rId4"/>
  <drawing r:id="rId5"/>
  <extLst>
    <ext xmlns:x14="http://schemas.microsoft.com/office/spreadsheetml/2009/9/main" uri="{CCE6A557-97BC-4b89-ADB6-D9C93CAAB3DF}">
      <x14:dataValidations xmlns:xm="http://schemas.microsoft.com/office/excel/2006/main" xWindow="900" yWindow="430" count="2">
        <x14:dataValidation type="list" allowBlank="1" showInputMessage="1" showErrorMessage="1" xr:uid="{09A94C80-26E9-47F1-AFB8-10E21323438B}">
          <x14:formula1>
            <xm:f>BOTON!$A$31</xm:f>
          </x14:formula1>
          <xm:sqref>L22:M23</xm:sqref>
        </x14:dataValidation>
        <x14:dataValidation type="list" allowBlank="1" showInputMessage="1" showErrorMessage="1" xr:uid="{FA15F09B-4EF4-4E56-8AD9-9E7A81739D4C}">
          <x14:formula1>
            <xm:f>BOTON!$A$1:$A$3</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14DE-EF6A-4968-B2A3-6A2221BFCC4D}">
  <dimension ref="A1:M31"/>
  <sheetViews>
    <sheetView topLeftCell="A6" zoomScale="160" zoomScaleNormal="160" workbookViewId="0">
      <selection activeCell="B9" sqref="B9:K9"/>
    </sheetView>
  </sheetViews>
  <sheetFormatPr baseColWidth="10" defaultColWidth="9.33203125" defaultRowHeight="12.75" x14ac:dyDescent="0.2"/>
  <cols>
    <col min="1" max="1" width="19.1640625" style="9" bestFit="1" customWidth="1"/>
    <col min="2" max="11" width="9.33203125" style="9"/>
    <col min="12" max="12" width="15.83203125" style="9" customWidth="1"/>
    <col min="13" max="13" width="19.5" style="9" customWidth="1"/>
    <col min="14" max="16384" width="9.33203125" style="9"/>
  </cols>
  <sheetData>
    <row r="1" spans="1:11" x14ac:dyDescent="0.2">
      <c r="A1" s="8" t="s">
        <v>62</v>
      </c>
    </row>
    <row r="2" spans="1:11" x14ac:dyDescent="0.2">
      <c r="A2" s="8" t="s">
        <v>63</v>
      </c>
    </row>
    <row r="3" spans="1:11" x14ac:dyDescent="0.2">
      <c r="A3" s="8" t="s">
        <v>2</v>
      </c>
    </row>
    <row r="6" spans="1:11" ht="54.75" customHeight="1" x14ac:dyDescent="0.2">
      <c r="A6" s="10" t="s">
        <v>64</v>
      </c>
      <c r="B6" s="100" t="s">
        <v>87</v>
      </c>
      <c r="C6" s="100"/>
      <c r="D6" s="100"/>
      <c r="E6" s="100"/>
      <c r="F6" s="100"/>
      <c r="G6" s="100"/>
      <c r="H6" s="100"/>
      <c r="I6" s="100"/>
      <c r="J6" s="100"/>
      <c r="K6" s="100"/>
    </row>
    <row r="7" spans="1:11" ht="54.75" customHeight="1" x14ac:dyDescent="0.2">
      <c r="A7" s="10" t="s">
        <v>94</v>
      </c>
      <c r="B7" s="100" t="s">
        <v>98</v>
      </c>
      <c r="C7" s="100"/>
      <c r="D7" s="100"/>
      <c r="E7" s="100"/>
      <c r="F7" s="100"/>
      <c r="G7" s="100"/>
      <c r="H7" s="100"/>
      <c r="I7" s="100"/>
      <c r="J7" s="100"/>
      <c r="K7" s="100"/>
    </row>
    <row r="8" spans="1:11" ht="54.75" customHeight="1" x14ac:dyDescent="0.2">
      <c r="A8" s="11" t="s">
        <v>65</v>
      </c>
      <c r="B8" s="100" t="s">
        <v>66</v>
      </c>
      <c r="C8" s="101"/>
      <c r="D8" s="101"/>
      <c r="E8" s="101"/>
      <c r="F8" s="101"/>
      <c r="G8" s="101"/>
      <c r="H8" s="101"/>
      <c r="I8" s="101"/>
      <c r="J8" s="101"/>
      <c r="K8" s="101"/>
    </row>
    <row r="9" spans="1:11" ht="54.75" customHeight="1" x14ac:dyDescent="0.2">
      <c r="A9" s="11" t="s">
        <v>67</v>
      </c>
      <c r="B9" s="100" t="s">
        <v>105</v>
      </c>
      <c r="C9" s="101"/>
      <c r="D9" s="101"/>
      <c r="E9" s="101"/>
      <c r="F9" s="101"/>
      <c r="G9" s="101"/>
      <c r="H9" s="101"/>
      <c r="I9" s="101"/>
      <c r="J9" s="101"/>
      <c r="K9" s="101"/>
    </row>
    <row r="10" spans="1:11" ht="54.75" customHeight="1" x14ac:dyDescent="0.2">
      <c r="A10" s="11" t="s">
        <v>68</v>
      </c>
      <c r="B10" s="100" t="s">
        <v>69</v>
      </c>
      <c r="C10" s="101"/>
      <c r="D10" s="101"/>
      <c r="E10" s="101"/>
      <c r="F10" s="101"/>
      <c r="G10" s="101"/>
      <c r="H10" s="101"/>
      <c r="I10" s="101"/>
      <c r="J10" s="101"/>
      <c r="K10" s="101"/>
    </row>
    <row r="11" spans="1:11" ht="54.75" customHeight="1" x14ac:dyDescent="0.2">
      <c r="A11" s="12" t="s">
        <v>95</v>
      </c>
      <c r="B11" s="98" t="s">
        <v>100</v>
      </c>
      <c r="C11" s="98"/>
      <c r="D11" s="98"/>
      <c r="E11" s="98"/>
      <c r="F11" s="98"/>
      <c r="G11" s="98"/>
      <c r="H11" s="98"/>
      <c r="I11" s="98"/>
      <c r="J11" s="98"/>
      <c r="K11" s="98"/>
    </row>
    <row r="12" spans="1:11" ht="54.75" customHeight="1" x14ac:dyDescent="0.2">
      <c r="A12" s="12" t="s">
        <v>70</v>
      </c>
      <c r="B12" s="98" t="s">
        <v>104</v>
      </c>
      <c r="C12" s="98"/>
      <c r="D12" s="98"/>
      <c r="E12" s="98"/>
      <c r="F12" s="98"/>
      <c r="G12" s="98"/>
      <c r="H12" s="98"/>
      <c r="I12" s="98"/>
      <c r="J12" s="98"/>
      <c r="K12" s="98"/>
    </row>
    <row r="13" spans="1:11" ht="60" customHeight="1" x14ac:dyDescent="0.2">
      <c r="A13" s="13" t="s">
        <v>71</v>
      </c>
      <c r="B13" s="98" t="s">
        <v>101</v>
      </c>
      <c r="C13" s="99"/>
      <c r="D13" s="99"/>
      <c r="E13" s="99"/>
      <c r="F13" s="99"/>
      <c r="G13" s="99"/>
      <c r="H13" s="99"/>
      <c r="I13" s="99"/>
      <c r="J13" s="99"/>
      <c r="K13" s="99"/>
    </row>
    <row r="14" spans="1:11" ht="54.75" customHeight="1" x14ac:dyDescent="0.2">
      <c r="A14" s="13" t="s">
        <v>72</v>
      </c>
      <c r="B14" s="98" t="s">
        <v>102</v>
      </c>
      <c r="C14" s="98"/>
      <c r="D14" s="98"/>
      <c r="E14" s="98"/>
      <c r="F14" s="98"/>
      <c r="G14" s="98"/>
      <c r="H14" s="98"/>
      <c r="I14" s="98"/>
      <c r="J14" s="98"/>
      <c r="K14" s="98"/>
    </row>
    <row r="15" spans="1:11" ht="54.75" customHeight="1" x14ac:dyDescent="0.2">
      <c r="A15" s="13" t="s">
        <v>73</v>
      </c>
      <c r="B15" s="98" t="s">
        <v>103</v>
      </c>
      <c r="C15" s="98"/>
      <c r="D15" s="98"/>
      <c r="E15" s="98"/>
      <c r="F15" s="98"/>
      <c r="G15" s="98"/>
      <c r="H15" s="98"/>
      <c r="I15" s="98"/>
      <c r="J15" s="98"/>
      <c r="K15" s="98"/>
    </row>
    <row r="16" spans="1:11" ht="54.75" customHeight="1" x14ac:dyDescent="0.2">
      <c r="A16" s="14" t="s">
        <v>96</v>
      </c>
      <c r="B16" s="104" t="s">
        <v>99</v>
      </c>
      <c r="C16" s="104"/>
      <c r="D16" s="104"/>
      <c r="E16" s="104"/>
      <c r="F16" s="104"/>
      <c r="G16" s="104"/>
      <c r="H16" s="104"/>
      <c r="I16" s="104"/>
      <c r="J16" s="104"/>
      <c r="K16" s="104"/>
    </row>
    <row r="17" spans="1:13" ht="54.75" customHeight="1" x14ac:dyDescent="0.2">
      <c r="A17" s="14" t="s">
        <v>74</v>
      </c>
      <c r="B17" s="104" t="s">
        <v>75</v>
      </c>
      <c r="C17" s="104"/>
      <c r="D17" s="104"/>
      <c r="E17" s="104"/>
      <c r="F17" s="104"/>
      <c r="G17" s="104"/>
      <c r="H17" s="104"/>
      <c r="I17" s="104"/>
      <c r="J17" s="104"/>
      <c r="K17" s="104"/>
    </row>
    <row r="18" spans="1:13" ht="54.75" customHeight="1" x14ac:dyDescent="0.2">
      <c r="A18" s="15" t="s">
        <v>76</v>
      </c>
      <c r="B18" s="104" t="s">
        <v>88</v>
      </c>
      <c r="C18" s="105"/>
      <c r="D18" s="106"/>
      <c r="E18" s="106"/>
      <c r="F18" s="106"/>
      <c r="G18" s="106"/>
      <c r="H18" s="106"/>
      <c r="I18" s="106"/>
      <c r="J18" s="106"/>
      <c r="K18" s="106"/>
    </row>
    <row r="19" spans="1:13" ht="54.75" customHeight="1" x14ac:dyDescent="0.2">
      <c r="A19" s="15" t="s">
        <v>77</v>
      </c>
      <c r="B19" s="104" t="s">
        <v>78</v>
      </c>
      <c r="C19" s="106"/>
      <c r="D19" s="106"/>
      <c r="E19" s="106"/>
      <c r="F19" s="106"/>
      <c r="G19" s="106"/>
      <c r="H19" s="106"/>
      <c r="I19" s="106"/>
      <c r="J19" s="106"/>
      <c r="K19" s="106"/>
    </row>
    <row r="20" spans="1:13" ht="54.75" customHeight="1" x14ac:dyDescent="0.2">
      <c r="A20" s="16" t="s">
        <v>79</v>
      </c>
      <c r="B20" s="104" t="s">
        <v>78</v>
      </c>
      <c r="C20" s="106"/>
      <c r="D20" s="106"/>
      <c r="E20" s="106"/>
      <c r="F20" s="106"/>
      <c r="G20" s="106"/>
      <c r="H20" s="106"/>
      <c r="I20" s="106"/>
      <c r="J20" s="106"/>
      <c r="K20" s="106"/>
    </row>
    <row r="22" spans="1:13" ht="48" customHeight="1" x14ac:dyDescent="0.2">
      <c r="A22" s="17" t="s">
        <v>80</v>
      </c>
      <c r="B22" s="102" t="s">
        <v>89</v>
      </c>
      <c r="C22" s="103"/>
      <c r="D22" s="103"/>
      <c r="E22" s="103"/>
      <c r="F22" s="103"/>
      <c r="G22" s="103"/>
      <c r="H22" s="103"/>
      <c r="I22" s="103"/>
      <c r="J22" s="103"/>
      <c r="K22" s="103"/>
      <c r="L22" s="103"/>
      <c r="M22" s="103"/>
    </row>
    <row r="23" spans="1:13" ht="40.5" customHeight="1" x14ac:dyDescent="0.2">
      <c r="A23" s="17" t="s">
        <v>81</v>
      </c>
      <c r="B23" s="102" t="s">
        <v>90</v>
      </c>
      <c r="C23" s="103"/>
      <c r="D23" s="103"/>
      <c r="E23" s="103"/>
      <c r="F23" s="103"/>
      <c r="G23" s="103"/>
      <c r="H23" s="103"/>
      <c r="I23" s="103"/>
      <c r="J23" s="103"/>
      <c r="K23" s="103"/>
      <c r="L23" s="103"/>
      <c r="M23" s="103"/>
    </row>
    <row r="24" spans="1:13" ht="48" customHeight="1" x14ac:dyDescent="0.2">
      <c r="A24" s="17" t="s">
        <v>82</v>
      </c>
      <c r="B24" s="102" t="s">
        <v>91</v>
      </c>
      <c r="C24" s="103"/>
      <c r="D24" s="103"/>
      <c r="E24" s="103"/>
      <c r="F24" s="103"/>
      <c r="G24" s="103"/>
      <c r="H24" s="103"/>
      <c r="I24" s="103"/>
      <c r="J24" s="103"/>
      <c r="K24" s="103"/>
      <c r="L24" s="107"/>
      <c r="M24" s="103"/>
    </row>
    <row r="25" spans="1:13" ht="12.75" customHeight="1" x14ac:dyDescent="0.2"/>
    <row r="26" spans="1:13" ht="41.25" customHeight="1" x14ac:dyDescent="0.2">
      <c r="A26" s="17" t="s">
        <v>83</v>
      </c>
      <c r="B26" s="102" t="s">
        <v>92</v>
      </c>
      <c r="C26" s="103"/>
      <c r="D26" s="103"/>
      <c r="E26" s="103"/>
      <c r="F26" s="103"/>
      <c r="G26" s="103"/>
      <c r="H26" s="103"/>
      <c r="I26" s="103"/>
      <c r="J26" s="103"/>
      <c r="K26" s="103"/>
      <c r="L26" s="103"/>
      <c r="M26" s="103"/>
    </row>
    <row r="27" spans="1:13" ht="41.25" customHeight="1" x14ac:dyDescent="0.2">
      <c r="A27" s="17" t="s">
        <v>84</v>
      </c>
      <c r="B27" s="102" t="s">
        <v>93</v>
      </c>
      <c r="C27" s="103"/>
      <c r="D27" s="103"/>
      <c r="E27" s="103"/>
      <c r="F27" s="103"/>
      <c r="G27" s="103"/>
      <c r="H27" s="103"/>
      <c r="I27" s="103"/>
      <c r="J27" s="103"/>
      <c r="K27" s="103"/>
      <c r="L27" s="103"/>
      <c r="M27" s="103"/>
    </row>
    <row r="28" spans="1:13" ht="41.25" customHeight="1" x14ac:dyDescent="0.2">
      <c r="A28" s="17" t="s">
        <v>85</v>
      </c>
      <c r="B28" s="102" t="s">
        <v>93</v>
      </c>
      <c r="C28" s="103"/>
      <c r="D28" s="103"/>
      <c r="E28" s="103"/>
      <c r="F28" s="103"/>
      <c r="G28" s="103"/>
      <c r="H28" s="103"/>
      <c r="I28" s="103"/>
      <c r="J28" s="103"/>
      <c r="K28" s="103"/>
      <c r="L28" s="103"/>
      <c r="M28" s="103"/>
    </row>
    <row r="31" spans="1:13" x14ac:dyDescent="0.2">
      <c r="A31" s="18" t="s">
        <v>86</v>
      </c>
    </row>
  </sheetData>
  <mergeCells count="21">
    <mergeCell ref="B28:M28"/>
    <mergeCell ref="B14:K14"/>
    <mergeCell ref="B15:K15"/>
    <mergeCell ref="B17:K17"/>
    <mergeCell ref="B18:K18"/>
    <mergeCell ref="B19:K19"/>
    <mergeCell ref="B20:K20"/>
    <mergeCell ref="B22:M22"/>
    <mergeCell ref="B23:M23"/>
    <mergeCell ref="B24:M24"/>
    <mergeCell ref="B26:M26"/>
    <mergeCell ref="B27:M27"/>
    <mergeCell ref="B16:K16"/>
    <mergeCell ref="B13:K13"/>
    <mergeCell ref="B6:K6"/>
    <mergeCell ref="B8:K8"/>
    <mergeCell ref="B9:K9"/>
    <mergeCell ref="B10:K10"/>
    <mergeCell ref="B12:K12"/>
    <mergeCell ref="B11:K11"/>
    <mergeCell ref="B7:K7"/>
  </mergeCells>
  <conditionalFormatting sqref="A26:A1048576 A1:A2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REQUISITOS SALIDA</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cp:lastPrinted>2024-12-11T16:17:59Z</cp:lastPrinted>
  <dcterms:created xsi:type="dcterms:W3CDTF">2024-11-11T20:12:47Z</dcterms:created>
  <dcterms:modified xsi:type="dcterms:W3CDTF">2025-04-30T13:20:22Z</dcterms:modified>
</cp:coreProperties>
</file>